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987A589-50CA-4B8D-B012-3E16B1DE78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5" l="1"/>
  <c r="N12" i="5"/>
  <c r="M12" i="5"/>
  <c r="L12" i="5"/>
  <c r="J12" i="5"/>
  <c r="AQ8" i="5"/>
  <c r="AP8" i="5"/>
  <c r="AO8" i="5"/>
  <c r="AN8" i="5"/>
  <c r="AM8" i="5"/>
  <c r="U8" i="5"/>
  <c r="T8" i="5"/>
  <c r="S8" i="5"/>
  <c r="R8" i="5"/>
  <c r="Q8" i="5"/>
  <c r="I8" i="5"/>
  <c r="H8" i="5"/>
  <c r="G8" i="5"/>
  <c r="F8" i="5"/>
  <c r="E8" i="5"/>
  <c r="AG8" i="5" l="1"/>
  <c r="AE8" i="5"/>
  <c r="AD8" i="5"/>
  <c r="AC8" i="5"/>
  <c r="AB8" i="5"/>
  <c r="AA8" i="5"/>
  <c r="AS8" i="5" l="1"/>
  <c r="I13" i="5"/>
  <c r="G13" i="5"/>
  <c r="E13" i="5"/>
  <c r="W8" i="5"/>
  <c r="K8" i="5"/>
  <c r="I12" i="5"/>
  <c r="I14" i="5" s="1"/>
  <c r="H12" i="5"/>
  <c r="G12" i="5"/>
  <c r="G14" i="5" s="1"/>
  <c r="F12" i="5"/>
  <c r="E12" i="5"/>
  <c r="E14" i="5" s="1"/>
  <c r="K12" i="5" l="1"/>
  <c r="K13" i="5"/>
  <c r="J13" i="5" s="1"/>
  <c r="F13" i="5"/>
  <c r="L13" i="5" s="1"/>
  <c r="H13" i="5"/>
  <c r="H14" i="5" s="1"/>
  <c r="M14" i="5" s="1"/>
  <c r="AF8" i="5"/>
  <c r="O14" i="5"/>
  <c r="O13" i="5"/>
  <c r="K14" i="5" l="1"/>
  <c r="J14" i="5" s="1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<sst xmlns="http://schemas.openxmlformats.org/spreadsheetml/2006/main" count="79" uniqueCount="35">
  <si>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</si>
  <si>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</si>
  <si>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</si>
  <si>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</si>
  <si>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</si>
  <si>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</si>
  <si>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</si>
  <si>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</si>
  <si>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</si>
  <si>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</si>
  <si>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</si>
  <si>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</si>
  <si>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</si>
  <si>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</si>
  <si>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</si>
  <si>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</si>
  <si>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</si>
  <si>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</si>
  <si>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</si>
  <si>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</si>
  <si>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</si>
  <si>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</si>
  <si>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</si>
  <si>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</si>
  <si>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11.</t>
  </si>
  <si>
    <t>Roope Arkkila</t>
  </si>
  <si>
    <t>JoKo = Jokioisten Koetus  (1902), kasvattajaseura</t>
  </si>
  <si>
    <t>10.12.2004   Jokioinen</t>
  </si>
  <si>
    <t>7.</t>
  </si>
  <si>
    <t>9.</t>
  </si>
  <si>
    <t>JoKo Jun</t>
  </si>
  <si>
    <t>JoKo Jun = Jokioisten Koetus Juniorit  (2018)</t>
  </si>
  <si>
    <t>12.</t>
  </si>
  <si>
    <t>LP Jun</t>
  </si>
  <si>
    <t>LP Jun = Loimaan Palloilijat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</si>
</sst>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7.85546875" bestFit="1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" bestFit="1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" bestFit="1" customWidth="1"/>
    <col min="45" max="45" width="0.7109375" customWidth="1"/>
  </cols>
  <sheetData>
    <row r="1" spans="1:57" x14ac:dyDescent="0.25">
      <c r="A1" s="16"/>
      <c r="B1" s="64" t="s">
        <v>25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2020</v>
      </c>
      <c r="Y4" s="14" t="s">
        <v>24</v>
      </c>
      <c r="Z4" s="1" t="s">
        <v>30</v>
      </c>
      <c r="AA4" s="12">
        <v>3</v>
      </c>
      <c r="AB4" s="12">
        <v>0</v>
      </c>
      <c r="AC4" s="12">
        <v>0</v>
      </c>
      <c r="AD4" s="13">
        <v>1</v>
      </c>
      <c r="AE4" s="12">
        <v>5</v>
      </c>
      <c r="AF4" s="31">
        <v>0.41660000000000003</v>
      </c>
      <c r="AG4" s="18">
        <v>12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6">
        <v>2021</v>
      </c>
      <c r="Y5" s="69" t="s">
        <v>28</v>
      </c>
      <c r="Z5" s="1" t="s">
        <v>30</v>
      </c>
      <c r="AA5" s="66">
        <v>10</v>
      </c>
      <c r="AB5" s="66">
        <v>0</v>
      </c>
      <c r="AC5" s="66">
        <v>3</v>
      </c>
      <c r="AD5" s="70">
        <v>8</v>
      </c>
      <c r="AE5" s="66">
        <v>31</v>
      </c>
      <c r="AF5" s="67">
        <v>0.5</v>
      </c>
      <c r="AG5" s="68">
        <v>62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6">
        <v>2022</v>
      </c>
      <c r="Y6" s="69" t="s">
        <v>29</v>
      </c>
      <c r="Z6" s="1" t="s">
        <v>30</v>
      </c>
      <c r="AA6" s="66">
        <v>18</v>
      </c>
      <c r="AB6" s="66">
        <v>4</v>
      </c>
      <c r="AC6" s="66">
        <v>14</v>
      </c>
      <c r="AD6" s="70">
        <v>17</v>
      </c>
      <c r="AE6" s="66">
        <v>68</v>
      </c>
      <c r="AF6" s="67">
        <v>0.52310000000000001</v>
      </c>
      <c r="AG6" s="68">
        <v>130</v>
      </c>
      <c r="AH6" s="39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2023</v>
      </c>
      <c r="C7" s="12" t="s">
        <v>32</v>
      </c>
      <c r="D7" s="72" t="s">
        <v>33</v>
      </c>
      <c r="E7" s="66">
        <v>1</v>
      </c>
      <c r="F7" s="66">
        <v>0</v>
      </c>
      <c r="G7" s="12">
        <v>0</v>
      </c>
      <c r="H7" s="66">
        <v>0</v>
      </c>
      <c r="I7" s="66">
        <v>0</v>
      </c>
      <c r="J7" s="73">
        <v>0</v>
      </c>
      <c r="K7" s="74">
        <v>4</v>
      </c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2023</v>
      </c>
      <c r="Y7" s="12" t="s">
        <v>28</v>
      </c>
      <c r="Z7" s="1" t="s">
        <v>30</v>
      </c>
      <c r="AA7" s="12">
        <v>15</v>
      </c>
      <c r="AB7" s="12">
        <v>0</v>
      </c>
      <c r="AC7" s="12">
        <v>6</v>
      </c>
      <c r="AD7" s="12">
        <v>11</v>
      </c>
      <c r="AE7" s="12">
        <v>48</v>
      </c>
      <c r="AF7" s="71">
        <v>0.5161290322580645</v>
      </c>
      <c r="AG7" s="10">
        <v>93</v>
      </c>
      <c r="AH7" s="39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5">
        <f>SUM(E4:E7)</f>
        <v>1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0">
        <f>SUM(K7:K7)</f>
        <v>4</v>
      </c>
      <c r="L8" s="17"/>
      <c r="M8" s="28"/>
      <c r="N8" s="40"/>
      <c r="O8" s="41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0">
        <f>SUM(W7:W7)</f>
        <v>0</v>
      </c>
      <c r="X8" s="62" t="s">
        <v>13</v>
      </c>
      <c r="Y8" s="11"/>
      <c r="Z8" s="9"/>
      <c r="AA8" s="35">
        <f>SUM(AA4:AA7)</f>
        <v>46</v>
      </c>
      <c r="AB8" s="35">
        <f>SUM(AB4:AB7)</f>
        <v>4</v>
      </c>
      <c r="AC8" s="35">
        <f>SUM(AC4:AC7)</f>
        <v>23</v>
      </c>
      <c r="AD8" s="35">
        <f>SUM(AD4:AD7)</f>
        <v>37</v>
      </c>
      <c r="AE8" s="35">
        <f>SUM(AE4:AE7)</f>
        <v>152</v>
      </c>
      <c r="AF8" s="36">
        <f>PRODUCT(AE8/AG8)</f>
        <v>0.51178451178451179</v>
      </c>
      <c r="AG8" s="20">
        <f>SUM(AG4:AG7)</f>
        <v>297</v>
      </c>
      <c r="AH8" s="17"/>
      <c r="AI8" s="28"/>
      <c r="AJ8" s="40"/>
      <c r="AK8" s="41"/>
      <c r="AL8" s="10"/>
      <c r="AM8" s="35">
        <f>SUM(AM4:AM7)</f>
        <v>0</v>
      </c>
      <c r="AN8" s="35">
        <f>SUM(AN4:AN7)</f>
        <v>0</v>
      </c>
      <c r="AO8" s="35">
        <f>SUM(AO4:AO7)</f>
        <v>0</v>
      </c>
      <c r="AP8" s="35">
        <f>SUM(AP4:AP7)</f>
        <v>0</v>
      </c>
      <c r="AQ8" s="35">
        <f>SUM(AQ4:AQ7)</f>
        <v>0</v>
      </c>
      <c r="AR8" s="36">
        <v>0</v>
      </c>
      <c r="AS8" s="38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6"/>
      <c r="R10" s="16" t="s">
        <v>10</v>
      </c>
      <c r="S10" s="16"/>
      <c r="T10" s="16" t="s">
        <v>26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8">
        <v>0</v>
      </c>
      <c r="K11" s="16"/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52" t="s">
        <v>31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1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8">
        <f>PRODUCT(I12/K12)</f>
        <v>0</v>
      </c>
      <c r="K12" s="16">
        <f>PRODUCT(K8+W8)</f>
        <v>4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0</v>
      </c>
      <c r="Q12" s="16"/>
      <c r="R12" s="16"/>
      <c r="S12" s="16"/>
      <c r="T12" s="16" t="s">
        <v>34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46</v>
      </c>
      <c r="F13" s="45">
        <f>PRODUCT(AB8+AN8)</f>
        <v>4</v>
      </c>
      <c r="G13" s="45">
        <f>PRODUCT(AC8+AO8)</f>
        <v>23</v>
      </c>
      <c r="H13" s="45">
        <f>PRODUCT(AD8+AP8)</f>
        <v>37</v>
      </c>
      <c r="I13" s="45">
        <f>PRODUCT(AE8+AQ8)</f>
        <v>152</v>
      </c>
      <c r="J13" s="58">
        <f>PRODUCT(I13/K13)</f>
        <v>0.51178451178451179</v>
      </c>
      <c r="K13" s="10">
        <f>PRODUCT(AG8+AS8)</f>
        <v>297</v>
      </c>
      <c r="L13" s="51">
        <f>PRODUCT((F13+G13)/E13)</f>
        <v>0.58695652173913049</v>
      </c>
      <c r="M13" s="51">
        <f>PRODUCT(H13/E13)</f>
        <v>0.80434782608695654</v>
      </c>
      <c r="N13" s="51">
        <f>PRODUCT((F13+G13+H13)/E13)</f>
        <v>1.3913043478260869</v>
      </c>
      <c r="O13" s="51">
        <f>PRODUCT(I13/E13)</f>
        <v>3.3043478260869565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47</v>
      </c>
      <c r="F14" s="45">
        <f t="shared" ref="F14:I14" si="0">SUM(F11:F13)</f>
        <v>4</v>
      </c>
      <c r="G14" s="45">
        <f t="shared" si="0"/>
        <v>23</v>
      </c>
      <c r="H14" s="45">
        <f t="shared" si="0"/>
        <v>37</v>
      </c>
      <c r="I14" s="45">
        <f t="shared" si="0"/>
        <v>152</v>
      </c>
      <c r="J14" s="58">
        <f>PRODUCT(I14/K14)</f>
        <v>0.50498338870431891</v>
      </c>
      <c r="K14" s="16">
        <f>SUM(K11:K13)</f>
        <v>301</v>
      </c>
      <c r="L14" s="51">
        <f>PRODUCT((F14+G14)/E14)</f>
        <v>0.57446808510638303</v>
      </c>
      <c r="M14" s="51">
        <f>PRODUCT(H14/E14)</f>
        <v>0.78723404255319152</v>
      </c>
      <c r="N14" s="51">
        <f>PRODUCT((F14+G14+H14)/E14)</f>
        <v>1.3617021276595744</v>
      </c>
      <c r="O14" s="51">
        <f>PRODUCT(I14/E14)</f>
        <v>3.2340425531914891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xmlns:xlrd2="http://schemas.microsoft.com/office/spreadsheetml/2017/richdata2" ref="X6:AH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2023-09-04T14:53:54Z</dcterms:modified>
</cp:coreProperties>
</file>